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4235" windowHeight="10230"/>
  </bookViews>
  <sheets>
    <sheet name="19. Источники финансирования к" sheetId="1" r:id="rId1"/>
  </sheets>
  <calcPr calcId="124519"/>
</workbook>
</file>

<file path=xl/calcChain.xml><?xml version="1.0" encoding="utf-8"?>
<calcChain xmlns="http://schemas.openxmlformats.org/spreadsheetml/2006/main">
  <c r="P40" i="1"/>
  <c r="P29" s="1"/>
  <c r="C29"/>
  <c r="D29"/>
  <c r="E29"/>
  <c r="F29"/>
  <c r="G29"/>
  <c r="H29"/>
  <c r="I29"/>
  <c r="J29"/>
  <c r="K29"/>
  <c r="L29"/>
  <c r="M29"/>
  <c r="N29"/>
  <c r="O29"/>
  <c r="B29"/>
  <c r="C17"/>
  <c r="G17"/>
  <c r="K17"/>
  <c r="O17"/>
  <c r="B5"/>
  <c r="C5"/>
  <c r="D5"/>
  <c r="E5"/>
  <c r="G5"/>
  <c r="H5"/>
  <c r="I5"/>
  <c r="J5"/>
  <c r="K5"/>
  <c r="L5"/>
  <c r="M5"/>
  <c r="N5"/>
  <c r="F5"/>
  <c r="O5"/>
  <c r="P16"/>
  <c r="P28"/>
  <c r="D41"/>
  <c r="H41"/>
  <c r="L41"/>
  <c r="P51"/>
  <c r="P27"/>
  <c r="P39"/>
  <c r="P6"/>
  <c r="P7"/>
  <c r="P8"/>
  <c r="P9"/>
  <c r="P10"/>
  <c r="P11"/>
  <c r="P12"/>
  <c r="P13"/>
  <c r="P14"/>
  <c r="P15"/>
  <c r="P18"/>
  <c r="P19"/>
  <c r="P20"/>
  <c r="P22"/>
  <c r="P23"/>
  <c r="P24"/>
  <c r="P25"/>
  <c r="P26"/>
  <c r="P30"/>
  <c r="P31"/>
  <c r="P32"/>
  <c r="P34"/>
  <c r="P35"/>
  <c r="P36"/>
  <c r="P37"/>
  <c r="P38"/>
  <c r="P42"/>
  <c r="P43"/>
  <c r="P44"/>
  <c r="P45"/>
  <c r="P47"/>
  <c r="P48"/>
  <c r="P49"/>
  <c r="P50"/>
  <c r="O46"/>
  <c r="O41" s="1"/>
  <c r="N46"/>
  <c r="N41" s="1"/>
  <c r="M46"/>
  <c r="M41" s="1"/>
  <c r="L46"/>
  <c r="K46"/>
  <c r="K41" s="1"/>
  <c r="J46"/>
  <c r="J41" s="1"/>
  <c r="I46"/>
  <c r="I41" s="1"/>
  <c r="H46"/>
  <c r="G46"/>
  <c r="G41" s="1"/>
  <c r="F46"/>
  <c r="F41" s="1"/>
  <c r="E46"/>
  <c r="E41" s="1"/>
  <c r="D46"/>
  <c r="C46"/>
  <c r="C41" s="1"/>
  <c r="B46"/>
  <c r="P46" s="1"/>
  <c r="O33"/>
  <c r="N33"/>
  <c r="M33"/>
  <c r="L33"/>
  <c r="K33"/>
  <c r="J33"/>
  <c r="I33"/>
  <c r="H33"/>
  <c r="G33"/>
  <c r="F33"/>
  <c r="E33"/>
  <c r="D33"/>
  <c r="C33"/>
  <c r="B33"/>
  <c r="O21"/>
  <c r="N21"/>
  <c r="N17" s="1"/>
  <c r="M21"/>
  <c r="M17" s="1"/>
  <c r="L21"/>
  <c r="L17" s="1"/>
  <c r="K21"/>
  <c r="J21"/>
  <c r="J17" s="1"/>
  <c r="I21"/>
  <c r="I17" s="1"/>
  <c r="H21"/>
  <c r="H17" s="1"/>
  <c r="G21"/>
  <c r="F21"/>
  <c r="F17" s="1"/>
  <c r="E21"/>
  <c r="E17" s="1"/>
  <c r="D21"/>
  <c r="D17" s="1"/>
  <c r="C21"/>
  <c r="B21"/>
  <c r="P21" s="1"/>
  <c r="P17" s="1"/>
  <c r="K4" l="1"/>
  <c r="G4"/>
  <c r="C4"/>
  <c r="P33"/>
  <c r="B41"/>
  <c r="B4" s="1"/>
  <c r="B17"/>
  <c r="P41"/>
  <c r="P5"/>
  <c r="D4"/>
  <c r="O4"/>
  <c r="L4"/>
  <c r="H4"/>
  <c r="F4"/>
  <c r="J4"/>
  <c r="N4"/>
  <c r="E4"/>
  <c r="M4"/>
  <c r="I4"/>
</calcChain>
</file>

<file path=xl/sharedStrings.xml><?xml version="1.0" encoding="utf-8"?>
<sst xmlns="http://schemas.openxmlformats.org/spreadsheetml/2006/main" count="64" uniqueCount="35">
  <si>
    <t>19. Источники финансирования компьютеризации ОО</t>
  </si>
  <si>
    <t>Показатели</t>
  </si>
  <si>
    <t>АНАХ</t>
  </si>
  <si>
    <t>АРТЮХ</t>
  </si>
  <si>
    <t>БОЛЬШЕД</t>
  </si>
  <si>
    <t>ВАНИН</t>
  </si>
  <si>
    <t>ДЬЯК</t>
  </si>
  <si>
    <t>ЗАЛИН</t>
  </si>
  <si>
    <t>ЛЕНИН</t>
  </si>
  <si>
    <t>ЛОБАЗ</t>
  </si>
  <si>
    <t>НИК</t>
  </si>
  <si>
    <t>ПЛОТ</t>
  </si>
  <si>
    <t>ПОЛОВН</t>
  </si>
  <si>
    <t>СТАРКОВ</t>
  </si>
  <si>
    <t>ФИЛИП</t>
  </si>
  <si>
    <t>ЧЕРНИЦ</t>
  </si>
  <si>
    <t>Финансовые средства, выделенные (израсходованные) на приобретение (обновление) компьютерной техники,переферийного, мультимедийного, интерактивного оборудования, ПО</t>
  </si>
  <si>
    <t>Cредства федерального бюджета</t>
  </si>
  <si>
    <t xml:space="preserve">        до 2013 года</t>
  </si>
  <si>
    <t xml:space="preserve">        в 2013 году</t>
  </si>
  <si>
    <t xml:space="preserve">        в 2014 году</t>
  </si>
  <si>
    <t xml:space="preserve">        в 2015 году</t>
  </si>
  <si>
    <t>ДО 2015 ГОДА</t>
  </si>
  <si>
    <t xml:space="preserve">        в 2016 году</t>
  </si>
  <si>
    <t xml:space="preserve">        в 2017 году</t>
  </si>
  <si>
    <t xml:space="preserve">        в 2018 году</t>
  </si>
  <si>
    <t xml:space="preserve">        в 2019 году</t>
  </si>
  <si>
    <t>Средства бюджета Курской области</t>
  </si>
  <si>
    <t>В 2019 ГОДУ</t>
  </si>
  <si>
    <t>Средства муниципального бюджета</t>
  </si>
  <si>
    <t>Внебюджетные средства</t>
  </si>
  <si>
    <t xml:space="preserve">        в 2020 году</t>
  </si>
  <si>
    <t>В 2020 ГОДУ</t>
  </si>
  <si>
    <t>2021год</t>
  </si>
  <si>
    <t>2021 год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</si>
</sst>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Arial Cyr"/>
      <charset val="204"/>
    </font>
    <font>
      <sz val="9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9B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horizontal="left"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1" xfId="0" applyFont="1" applyBorder="1">
      <alignment horizontal="left" vertical="center"/>
    </xf>
    <xf numFmtId="0" fontId="21" fillId="0" borderId="11" xfId="0" applyFont="1" applyBorder="1">
      <alignment horizontal="left" vertical="center"/>
    </xf>
    <xf numFmtId="0" fontId="20" fillId="0" borderId="11" xfId="0" applyFont="1" applyFill="1" applyBorder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4" fontId="21" fillId="0" borderId="11" xfId="0" applyNumberFormat="1" applyFont="1" applyBorder="1" applyAlignment="1">
      <alignment vertical="center"/>
    </xf>
    <xf numFmtId="4" fontId="20" fillId="33" borderId="11" xfId="0" applyNumberFormat="1" applyFont="1" applyFill="1" applyBorder="1" applyAlignment="1">
      <alignment vertical="center"/>
    </xf>
    <xf numFmtId="0" fontId="19" fillId="0" borderId="10" xfId="0" applyFont="1" applyBorder="1" applyAlignment="1">
      <alignment horizontal="left" vertical="top" wrapText="1"/>
    </xf>
    <xf numFmtId="0" fontId="19" fillId="34" borderId="10" xfId="0" applyFont="1" applyFill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35" borderId="10" xfId="0" applyFont="1" applyFill="1" applyBorder="1" applyAlignment="1">
      <alignment horizontal="left" vertical="top" wrapText="1"/>
    </xf>
    <xf numFmtId="4" fontId="21" fillId="35" borderId="11" xfId="0" applyNumberFormat="1" applyFont="1" applyFill="1" applyBorder="1" applyAlignment="1">
      <alignment vertical="center"/>
    </xf>
    <xf numFmtId="4" fontId="21" fillId="36" borderId="11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left" vertical="top" wrapText="1"/>
    </xf>
    <xf numFmtId="4" fontId="20" fillId="0" borderId="11" xfId="0" applyNumberFormat="1" applyFont="1" applyBorder="1" applyAlignment="1">
      <alignment vertical="center"/>
    </xf>
    <xf numFmtId="4" fontId="20" fillId="34" borderId="11" xfId="0" applyNumberFormat="1" applyFont="1" applyFill="1" applyBorder="1" applyAlignment="1">
      <alignment vertical="center"/>
    </xf>
    <xf numFmtId="0" fontId="19" fillId="0" borderId="11" xfId="0" applyFont="1" applyFill="1" applyBorder="1" applyAlignment="1">
      <alignment horizontal="left" vertical="top" wrapText="1"/>
    </xf>
    <xf numFmtId="4" fontId="21" fillId="0" borderId="11" xfId="0" applyNumberFormat="1" applyFont="1" applyFill="1" applyBorder="1" applyAlignment="1">
      <alignment vertical="center"/>
    </xf>
    <xf numFmtId="0" fontId="19" fillId="35" borderId="11" xfId="0" applyFont="1" applyFill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34" borderId="12" xfId="0" applyFont="1" applyFill="1" applyBorder="1" applyAlignment="1">
      <alignment horizontal="left" vertical="top" wrapText="1"/>
    </xf>
    <xf numFmtId="4" fontId="21" fillId="34" borderId="13" xfId="0" applyNumberFormat="1" applyFont="1" applyFill="1" applyBorder="1" applyAlignment="1">
      <alignment vertical="center"/>
    </xf>
    <xf numFmtId="4" fontId="21" fillId="0" borderId="13" xfId="0" applyNumberFormat="1" applyFont="1" applyBorder="1" applyAlignment="1">
      <alignment vertical="center"/>
    </xf>
    <xf numFmtId="0" fontId="19" fillId="37" borderId="10" xfId="0" applyFont="1" applyFill="1" applyBorder="1" applyAlignment="1">
      <alignment horizontal="left" vertical="top" wrapText="1"/>
    </xf>
    <xf numFmtId="4" fontId="21" fillId="37" borderId="11" xfId="0" applyNumberFormat="1" applyFont="1" applyFill="1" applyBorder="1" applyAlignment="1">
      <alignment vertical="center"/>
    </xf>
    <xf numFmtId="4" fontId="21" fillId="38" borderId="11" xfId="0" applyNumberFormat="1" applyFont="1" applyFill="1" applyBorder="1" applyAlignment="1">
      <alignment vertical="center"/>
    </xf>
    <xf numFmtId="4" fontId="21" fillId="0" borderId="10" xfId="0" applyNumberFormat="1" applyFont="1" applyBorder="1" applyAlignment="1">
      <alignment vertical="center"/>
    </xf>
    <xf numFmtId="4" fontId="21" fillId="35" borderId="10" xfId="0" applyNumberFormat="1" applyFont="1" applyFill="1" applyBorder="1" applyAlignment="1">
      <alignment vertical="center"/>
    </xf>
    <xf numFmtId="4" fontId="21" fillId="37" borderId="10" xfId="0" applyNumberFormat="1" applyFont="1" applyFill="1" applyBorder="1" applyAlignment="1">
      <alignment vertical="center"/>
    </xf>
    <xf numFmtId="4" fontId="21" fillId="38" borderId="10" xfId="0" applyNumberFormat="1" applyFont="1" applyFill="1" applyBorder="1" applyAlignment="1">
      <alignment vertical="center"/>
    </xf>
    <xf numFmtId="4" fontId="20" fillId="0" borderId="10" xfId="0" applyNumberFormat="1" applyFont="1" applyBorder="1" applyAlignment="1">
      <alignment vertical="center"/>
    </xf>
    <xf numFmtId="4" fontId="20" fillId="34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36" borderId="10" xfId="0" applyNumberFormat="1" applyFont="1" applyFill="1" applyBorder="1" applyAlignment="1">
      <alignment vertical="center"/>
    </xf>
    <xf numFmtId="4" fontId="21" fillId="34" borderId="14" xfId="0" applyNumberFormat="1" applyFont="1" applyFill="1" applyBorder="1" applyAlignment="1">
      <alignment vertical="center"/>
    </xf>
    <xf numFmtId="4" fontId="0" fillId="0" borderId="11" xfId="0" applyNumberFormat="1" applyBorder="1" applyAlignment="1">
      <alignment horizontal="right" vertical="center"/>
    </xf>
    <xf numFmtId="0" fontId="19" fillId="37" borderId="11" xfId="0" applyFont="1" applyFill="1" applyBorder="1" applyAlignment="1">
      <alignment horizontal="left" vertical="top" wrapText="1"/>
    </xf>
    <xf numFmtId="4" fontId="22" fillId="38" borderId="11" xfId="0" applyNumberFormat="1" applyFont="1" applyFill="1" applyBorder="1" applyAlignment="1">
      <alignment horizontal="right" vertical="center"/>
    </xf>
    <xf numFmtId="0" fontId="19" fillId="38" borderId="10" xfId="0" applyFont="1" applyFill="1" applyBorder="1" applyAlignment="1">
      <alignment horizontal="center" vertical="top" wrapText="1"/>
    </xf>
    <xf numFmtId="0" fontId="18" fillId="38" borderId="10" xfId="0" applyFont="1" applyFill="1" applyBorder="1" applyAlignment="1">
      <alignment horizontal="left" vertical="center" wrapText="1"/>
    </xf>
    <xf numFmtId="4" fontId="20" fillId="38" borderId="11" xfId="0" applyNumberFormat="1" applyFont="1" applyFill="1" applyBorder="1" applyAlignment="1">
      <alignment vertical="center"/>
    </xf>
    <xf numFmtId="4" fontId="0" fillId="38" borderId="11" xfId="0" applyNumberFormat="1" applyFill="1" applyBorder="1" applyAlignment="1">
      <alignment horizontal="right" vertical="center"/>
    </xf>
    <xf numFmtId="0" fontId="18" fillId="39" borderId="10" xfId="0" applyFont="1" applyFill="1" applyBorder="1" applyAlignment="1">
      <alignment horizontal="left" vertical="center" wrapText="1"/>
    </xf>
    <xf numFmtId="4" fontId="21" fillId="39" borderId="11" xfId="0" applyNumberFormat="1" applyFont="1" applyFill="1" applyBorder="1" applyAlignment="1">
      <alignment vertical="center"/>
    </xf>
    <xf numFmtId="4" fontId="21" fillId="39" borderId="10" xfId="0" applyNumberFormat="1" applyFont="1" applyFill="1" applyBorder="1" applyAlignment="1">
      <alignment vertical="center"/>
    </xf>
    <xf numFmtId="4" fontId="22" fillId="39" borderId="11" xfId="0" applyNumberFormat="1" applyFont="1" applyFill="1" applyBorder="1" applyAlignment="1">
      <alignment horizontal="right" vertical="center"/>
    </xf>
    <xf numFmtId="0" fontId="18" fillId="36" borderId="10" xfId="0" applyFont="1" applyFill="1" applyBorder="1" applyAlignment="1">
      <alignment horizontal="left" vertical="center" wrapText="1"/>
    </xf>
    <xf numFmtId="4" fontId="20" fillId="36" borderId="11" xfId="0" applyNumberFormat="1" applyFont="1" applyFill="1" applyBorder="1" applyAlignment="1">
      <alignment vertical="center"/>
    </xf>
    <xf numFmtId="4" fontId="0" fillId="34" borderId="11" xfId="0" applyNumberFormat="1" applyFill="1" applyBorder="1" applyAlignment="1">
      <alignment horizontal="right" vertical="center"/>
    </xf>
    <xf numFmtId="0" fontId="18" fillId="40" borderId="10" xfId="0" applyFont="1" applyFill="1" applyBorder="1" applyAlignment="1">
      <alignment horizontal="left" vertical="center" wrapText="1"/>
    </xf>
    <xf numFmtId="0" fontId="18" fillId="39" borderId="10" xfId="0" applyFont="1" applyFill="1" applyBorder="1" applyAlignment="1">
      <alignment horizontal="center" vertical="top" wrapText="1"/>
    </xf>
    <xf numFmtId="4" fontId="20" fillId="40" borderId="11" xfId="0" applyNumberFormat="1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top" wrapText="1"/>
    </xf>
    <xf numFmtId="4" fontId="22" fillId="0" borderId="11" xfId="0" applyNumberFormat="1" applyFont="1" applyFill="1" applyBorder="1" applyAlignment="1">
      <alignment horizontal="right" vertical="center"/>
    </xf>
    <xf numFmtId="0" fontId="0" fillId="0" borderId="0" xfId="0" applyFill="1">
      <alignment horizontal="left" vertical="center"/>
    </xf>
    <xf numFmtId="0" fontId="19" fillId="0" borderId="10" xfId="0" applyFont="1" applyFill="1" applyBorder="1" applyAlignment="1">
      <alignment horizontal="center" vertical="top" wrapText="1"/>
    </xf>
    <xf numFmtId="0" fontId="18" fillId="36" borderId="10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4" fontId="0" fillId="0" borderId="11" xfId="0" applyNumberFormat="1" applyFont="1" applyFill="1" applyBorder="1" applyAlignment="1">
      <alignment horizontal="right" vertical="center"/>
    </xf>
    <xf numFmtId="4" fontId="21" fillId="0" borderId="13" xfId="0" applyNumberFormat="1" applyFont="1" applyFill="1" applyBorder="1" applyAlignment="1">
      <alignment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1"/>
  <sheetViews>
    <sheetView tabSelected="1" topLeftCell="A10" zoomScale="120" zoomScaleNormal="120" workbookViewId="0">
      <selection activeCell="G40" sqref="G40"/>
    </sheetView>
  </sheetViews>
  <sheetFormatPr defaultRowHeight="12.75"/>
  <cols>
    <col min="1" max="1" width="47.5703125" customWidth="1"/>
    <col min="2" max="7" width="10.7109375" customWidth="1"/>
    <col min="8" max="8" width="12.85546875" customWidth="1"/>
    <col min="9" max="15" width="10.7109375" customWidth="1"/>
    <col min="16" max="16" width="16.28515625" customWidth="1"/>
    <col min="17" max="100" width="10.7109375" customWidth="1"/>
    <col min="101" max="254" width="1.7109375" customWidth="1"/>
  </cols>
  <sheetData>
    <row r="1" spans="1:16" ht="12" customHeight="1">
      <c r="A1" s="1" t="s">
        <v>0</v>
      </c>
    </row>
    <row r="2" spans="1:16" ht="12.75" customHeight="1"/>
    <row r="3" spans="1:16" ht="12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4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</row>
    <row r="4" spans="1:16" ht="12.75" customHeight="1">
      <c r="A4" s="6" t="s">
        <v>16</v>
      </c>
      <c r="B4" s="7">
        <f>B5+B17+B29+B41</f>
        <v>827123</v>
      </c>
      <c r="C4" s="7">
        <f>C5+C17+C29+C41</f>
        <v>861504</v>
      </c>
      <c r="D4" s="7">
        <f>D5+D17+D29+D41</f>
        <v>809237</v>
      </c>
      <c r="E4" s="7">
        <f>E5+E17+E29+E41</f>
        <v>1015441</v>
      </c>
      <c r="F4" s="7">
        <f>F5+F17+F29+F41</f>
        <v>3609351</v>
      </c>
      <c r="G4" s="7">
        <f>G5+G17+G29+G41</f>
        <v>2388321.13</v>
      </c>
      <c r="H4" s="7">
        <f>H5+H17+H29+H41</f>
        <v>11026320.16</v>
      </c>
      <c r="I4" s="7">
        <f>I5+I17+I29+I41</f>
        <v>1724245.43</v>
      </c>
      <c r="J4" s="7">
        <f>J5+J17+J29+J41</f>
        <v>466011</v>
      </c>
      <c r="K4" s="7">
        <f>K5+K17+K29+K41</f>
        <v>757159.44</v>
      </c>
      <c r="L4" s="7">
        <f>L5+L17+L29+L41</f>
        <v>3213409</v>
      </c>
      <c r="M4" s="7">
        <f>M5+M17+M29+M41</f>
        <v>689832</v>
      </c>
      <c r="N4" s="7">
        <f>N5+N17+N29+N41</f>
        <v>370690</v>
      </c>
      <c r="O4" s="7">
        <f>O5+O17+O29+O41</f>
        <v>3546966.9299999997</v>
      </c>
    </row>
    <row r="5" spans="1:16" ht="12.75" customHeight="1">
      <c r="A5" s="41" t="s">
        <v>17</v>
      </c>
      <c r="B5" s="42">
        <f t="shared" ref="B5:E5" si="0">SUM(B6:B16)</f>
        <v>0</v>
      </c>
      <c r="C5" s="42">
        <f t="shared" si="0"/>
        <v>0</v>
      </c>
      <c r="D5" s="42">
        <f t="shared" si="0"/>
        <v>0</v>
      </c>
      <c r="E5" s="42">
        <f t="shared" si="0"/>
        <v>0</v>
      </c>
      <c r="F5" s="42">
        <f>SUM(F6:F16)</f>
        <v>2213983.08</v>
      </c>
      <c r="G5" s="42">
        <f t="shared" ref="G5:N5" si="1">SUM(G6:G16)</f>
        <v>174447.04</v>
      </c>
      <c r="H5" s="42">
        <f t="shared" si="1"/>
        <v>4992578.54</v>
      </c>
      <c r="I5" s="42">
        <f t="shared" si="1"/>
        <v>731438.28</v>
      </c>
      <c r="J5" s="42">
        <f t="shared" si="1"/>
        <v>0</v>
      </c>
      <c r="K5" s="42">
        <f t="shared" si="1"/>
        <v>0</v>
      </c>
      <c r="L5" s="42">
        <f t="shared" si="1"/>
        <v>2213983.08</v>
      </c>
      <c r="M5" s="42">
        <f t="shared" si="1"/>
        <v>0</v>
      </c>
      <c r="N5" s="42">
        <f t="shared" si="1"/>
        <v>0</v>
      </c>
      <c r="O5" s="42">
        <f t="shared" ref="O5" si="2">SUM(O6:O14)+O15</f>
        <v>1375905.36</v>
      </c>
      <c r="P5" s="43">
        <f>SUM(B5:O5)</f>
        <v>11702335.379999999</v>
      </c>
    </row>
    <row r="6" spans="1:16" ht="12.75" customHeight="1">
      <c r="A6" s="9" t="s">
        <v>18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28"/>
      <c r="P6" s="37">
        <f t="shared" ref="P6:P50" si="3">SUM(B6:O6)</f>
        <v>0</v>
      </c>
    </row>
    <row r="7" spans="1:16" ht="12.75" customHeight="1">
      <c r="A7" s="9" t="s">
        <v>19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8"/>
      <c r="P7" s="37">
        <f t="shared" si="3"/>
        <v>0</v>
      </c>
    </row>
    <row r="8" spans="1:16" ht="12.75" customHeight="1">
      <c r="A8" s="9" t="s">
        <v>20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8"/>
      <c r="P8" s="37">
        <f t="shared" si="3"/>
        <v>0</v>
      </c>
    </row>
    <row r="9" spans="1:16" ht="12.75" customHeight="1">
      <c r="A9" s="9" t="s">
        <v>21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8"/>
      <c r="P9" s="37">
        <f t="shared" si="3"/>
        <v>0</v>
      </c>
    </row>
    <row r="10" spans="1:16" ht="12.75" customHeight="1">
      <c r="A10" s="10" t="s">
        <v>22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50">
        <f t="shared" si="3"/>
        <v>0</v>
      </c>
    </row>
    <row r="11" spans="1:16" ht="12.75" customHeight="1">
      <c r="A11" s="11" t="s">
        <v>23</v>
      </c>
      <c r="B11" s="7"/>
      <c r="C11" s="7"/>
      <c r="D11" s="7"/>
      <c r="E11" s="7"/>
      <c r="F11" s="7"/>
      <c r="G11" s="7"/>
      <c r="H11" s="7">
        <v>3724770</v>
      </c>
      <c r="I11" s="7"/>
      <c r="J11" s="7"/>
      <c r="K11" s="7"/>
      <c r="L11" s="7"/>
      <c r="M11" s="7"/>
      <c r="N11" s="7"/>
      <c r="O11" s="28"/>
      <c r="P11" s="37">
        <f t="shared" si="3"/>
        <v>3724770</v>
      </c>
    </row>
    <row r="12" spans="1:16" ht="12.75" customHeight="1">
      <c r="A12" s="11" t="s">
        <v>24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8"/>
      <c r="P12" s="37">
        <f t="shared" si="3"/>
        <v>0</v>
      </c>
    </row>
    <row r="13" spans="1:16" ht="12.75" customHeight="1">
      <c r="A13" s="12" t="s">
        <v>25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9"/>
      <c r="P13" s="37">
        <f t="shared" si="3"/>
        <v>0</v>
      </c>
    </row>
    <row r="14" spans="1:16" ht="12.75" customHeight="1">
      <c r="A14" s="25" t="s">
        <v>26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30"/>
      <c r="P14" s="37">
        <f t="shared" si="3"/>
        <v>0</v>
      </c>
    </row>
    <row r="15" spans="1:16" s="56" customFormat="1" ht="12.75" customHeight="1">
      <c r="A15" s="57" t="s">
        <v>31</v>
      </c>
      <c r="B15" s="19"/>
      <c r="C15" s="19"/>
      <c r="D15" s="19"/>
      <c r="E15" s="19"/>
      <c r="F15" s="19">
        <v>1502985.68</v>
      </c>
      <c r="G15" s="19"/>
      <c r="H15" s="19">
        <v>1267808.54</v>
      </c>
      <c r="I15" s="19">
        <v>731438.28</v>
      </c>
      <c r="J15" s="19"/>
      <c r="K15" s="19"/>
      <c r="L15" s="19">
        <v>1502985.68</v>
      </c>
      <c r="M15" s="19"/>
      <c r="N15" s="19"/>
      <c r="O15" s="34">
        <v>1375905.36</v>
      </c>
      <c r="P15" s="60">
        <f t="shared" si="3"/>
        <v>6381123.54</v>
      </c>
    </row>
    <row r="16" spans="1:16" ht="12.75" customHeight="1">
      <c r="A16" s="40" t="s">
        <v>33</v>
      </c>
      <c r="B16" s="27"/>
      <c r="C16" s="27"/>
      <c r="D16" s="27"/>
      <c r="E16" s="27"/>
      <c r="F16" s="27">
        <v>710997.4</v>
      </c>
      <c r="G16" s="27">
        <v>174447.04</v>
      </c>
      <c r="H16" s="27"/>
      <c r="I16" s="27"/>
      <c r="J16" s="27"/>
      <c r="K16" s="27"/>
      <c r="L16" s="27">
        <v>710997.4</v>
      </c>
      <c r="M16" s="27"/>
      <c r="N16" s="27"/>
      <c r="O16" s="31"/>
      <c r="P16" s="39">
        <f t="shared" si="3"/>
        <v>1596441.84</v>
      </c>
    </row>
    <row r="17" spans="1:16" ht="12.75" customHeight="1">
      <c r="A17" s="44" t="s">
        <v>27</v>
      </c>
      <c r="B17" s="8">
        <f>SUM(B21:B28)</f>
        <v>570048</v>
      </c>
      <c r="C17" s="8">
        <f t="shared" ref="C17:P17" si="4">SUM(C21:C28)</f>
        <v>504429</v>
      </c>
      <c r="D17" s="8">
        <f t="shared" si="4"/>
        <v>482162</v>
      </c>
      <c r="E17" s="8">
        <f t="shared" si="4"/>
        <v>688146</v>
      </c>
      <c r="F17" s="8">
        <f t="shared" si="4"/>
        <v>1050583.79</v>
      </c>
      <c r="G17" s="8">
        <f t="shared" si="4"/>
        <v>965217.14</v>
      </c>
      <c r="H17" s="8">
        <f t="shared" si="4"/>
        <v>5556982.3499999996</v>
      </c>
      <c r="I17" s="8">
        <f t="shared" si="4"/>
        <v>635570.19999999995</v>
      </c>
      <c r="J17" s="8">
        <f t="shared" si="4"/>
        <v>380486</v>
      </c>
      <c r="K17" s="8">
        <f t="shared" si="4"/>
        <v>482964.44</v>
      </c>
      <c r="L17" s="8">
        <f t="shared" si="4"/>
        <v>961051.78999999992</v>
      </c>
      <c r="M17" s="8">
        <f t="shared" si="4"/>
        <v>464592</v>
      </c>
      <c r="N17" s="8">
        <f t="shared" si="4"/>
        <v>363615</v>
      </c>
      <c r="O17" s="8">
        <f t="shared" si="4"/>
        <v>1987830.19</v>
      </c>
      <c r="P17" s="8">
        <f t="shared" si="4"/>
        <v>15093677.9</v>
      </c>
    </row>
    <row r="18" spans="1:16" ht="12.75" customHeight="1">
      <c r="A18" s="15" t="s">
        <v>18</v>
      </c>
      <c r="B18" s="16">
        <v>199600</v>
      </c>
      <c r="C18" s="16">
        <v>142138</v>
      </c>
      <c r="D18" s="16">
        <v>217913</v>
      </c>
      <c r="E18" s="16">
        <v>279145</v>
      </c>
      <c r="F18" s="16">
        <v>321451</v>
      </c>
      <c r="G18" s="16">
        <v>316467</v>
      </c>
      <c r="H18" s="16">
        <v>2305297</v>
      </c>
      <c r="I18" s="16">
        <v>262359</v>
      </c>
      <c r="J18" s="16">
        <v>157874</v>
      </c>
      <c r="K18" s="16">
        <v>193270</v>
      </c>
      <c r="L18" s="16">
        <v>435181</v>
      </c>
      <c r="M18" s="16">
        <v>338190</v>
      </c>
      <c r="N18" s="16">
        <v>100826</v>
      </c>
      <c r="O18" s="32">
        <v>1168326</v>
      </c>
      <c r="P18" s="37">
        <f t="shared" si="3"/>
        <v>6438037</v>
      </c>
    </row>
    <row r="19" spans="1:16" ht="12.75" customHeight="1">
      <c r="A19" s="9" t="s">
        <v>19</v>
      </c>
      <c r="B19" s="7">
        <v>278975</v>
      </c>
      <c r="C19" s="7">
        <v>242291</v>
      </c>
      <c r="D19" s="7">
        <v>163249</v>
      </c>
      <c r="E19" s="7">
        <v>228309</v>
      </c>
      <c r="F19" s="7">
        <v>209985</v>
      </c>
      <c r="G19" s="7">
        <v>405590</v>
      </c>
      <c r="H19" s="7">
        <v>2608720</v>
      </c>
      <c r="I19" s="7">
        <v>189384</v>
      </c>
      <c r="J19" s="7">
        <v>222612</v>
      </c>
      <c r="K19" s="7">
        <v>209484</v>
      </c>
      <c r="L19" s="7">
        <v>182691</v>
      </c>
      <c r="M19" s="7">
        <v>49296</v>
      </c>
      <c r="N19" s="7">
        <v>164989</v>
      </c>
      <c r="O19" s="28">
        <v>491596</v>
      </c>
      <c r="P19" s="37">
        <f t="shared" si="3"/>
        <v>5647171</v>
      </c>
    </row>
    <row r="20" spans="1:16" ht="12.75" customHeight="1">
      <c r="A20" s="9" t="s">
        <v>20</v>
      </c>
      <c r="B20" s="7"/>
      <c r="C20" s="7"/>
      <c r="D20" s="7"/>
      <c r="E20" s="7"/>
      <c r="F20" s="7"/>
      <c r="G20" s="7">
        <v>14500</v>
      </c>
      <c r="H20" s="7">
        <v>53020</v>
      </c>
      <c r="I20" s="7"/>
      <c r="J20" s="7"/>
      <c r="K20" s="7"/>
      <c r="L20" s="7"/>
      <c r="M20" s="7"/>
      <c r="N20" s="7"/>
      <c r="O20" s="28">
        <v>50000</v>
      </c>
      <c r="P20" s="37">
        <f t="shared" si="3"/>
        <v>117520</v>
      </c>
    </row>
    <row r="21" spans="1:16" ht="12.75" customHeight="1">
      <c r="A21" s="10" t="s">
        <v>22</v>
      </c>
      <c r="B21" s="17">
        <f t="shared" ref="B21:O21" si="5">SUM(B18:B20)</f>
        <v>478575</v>
      </c>
      <c r="C21" s="17">
        <f t="shared" si="5"/>
        <v>384429</v>
      </c>
      <c r="D21" s="17">
        <f t="shared" si="5"/>
        <v>381162</v>
      </c>
      <c r="E21" s="17">
        <f t="shared" si="5"/>
        <v>507454</v>
      </c>
      <c r="F21" s="17">
        <f t="shared" si="5"/>
        <v>531436</v>
      </c>
      <c r="G21" s="17">
        <f t="shared" si="5"/>
        <v>736557</v>
      </c>
      <c r="H21" s="17">
        <f t="shared" si="5"/>
        <v>4967037</v>
      </c>
      <c r="I21" s="17">
        <f t="shared" si="5"/>
        <v>451743</v>
      </c>
      <c r="J21" s="17">
        <f t="shared" si="5"/>
        <v>380486</v>
      </c>
      <c r="K21" s="17">
        <f t="shared" si="5"/>
        <v>402754</v>
      </c>
      <c r="L21" s="17">
        <f t="shared" si="5"/>
        <v>617872</v>
      </c>
      <c r="M21" s="17">
        <f t="shared" si="5"/>
        <v>387486</v>
      </c>
      <c r="N21" s="17">
        <f t="shared" si="5"/>
        <v>265815</v>
      </c>
      <c r="O21" s="33">
        <f t="shared" si="5"/>
        <v>1709922</v>
      </c>
      <c r="P21" s="50">
        <f t="shared" si="3"/>
        <v>12202728</v>
      </c>
    </row>
    <row r="22" spans="1:16" ht="12.75" customHeight="1">
      <c r="A22" s="9" t="s">
        <v>21</v>
      </c>
      <c r="B22" s="7"/>
      <c r="C22" s="7"/>
      <c r="D22" s="7"/>
      <c r="E22" s="7"/>
      <c r="F22" s="7">
        <v>203262</v>
      </c>
      <c r="G22" s="7"/>
      <c r="H22" s="7"/>
      <c r="I22" s="7"/>
      <c r="J22" s="7"/>
      <c r="K22" s="7"/>
      <c r="L22" s="7"/>
      <c r="M22" s="7"/>
      <c r="N22" s="7"/>
      <c r="O22" s="28"/>
      <c r="P22" s="37">
        <f t="shared" si="3"/>
        <v>203262</v>
      </c>
    </row>
    <row r="23" spans="1:16" ht="12.75" customHeight="1">
      <c r="A23" s="11" t="s">
        <v>23</v>
      </c>
      <c r="B23" s="7"/>
      <c r="C23" s="7"/>
      <c r="D23" s="7">
        <v>23000</v>
      </c>
      <c r="E23" s="7"/>
      <c r="F23" s="7"/>
      <c r="G23" s="7">
        <v>22600</v>
      </c>
      <c r="H23" s="7"/>
      <c r="I23" s="7"/>
      <c r="J23" s="7"/>
      <c r="K23" s="7"/>
      <c r="L23" s="7"/>
      <c r="M23" s="7"/>
      <c r="N23" s="7"/>
      <c r="O23" s="28"/>
      <c r="P23" s="37">
        <f t="shared" si="3"/>
        <v>45600</v>
      </c>
    </row>
    <row r="24" spans="1:16" ht="12.75" customHeight="1">
      <c r="A24" s="18" t="s">
        <v>24</v>
      </c>
      <c r="B24" s="19"/>
      <c r="C24" s="19"/>
      <c r="D24" s="19">
        <v>18000</v>
      </c>
      <c r="E24" s="19">
        <v>60000</v>
      </c>
      <c r="F24" s="19">
        <v>60000</v>
      </c>
      <c r="G24" s="19">
        <v>63100</v>
      </c>
      <c r="H24" s="19">
        <v>225340.48</v>
      </c>
      <c r="I24" s="19"/>
      <c r="J24" s="19"/>
      <c r="K24" s="19">
        <v>25760.44</v>
      </c>
      <c r="L24" s="19"/>
      <c r="M24" s="19">
        <v>26186</v>
      </c>
      <c r="N24" s="19"/>
      <c r="O24" s="34"/>
      <c r="P24" s="37">
        <f t="shared" si="3"/>
        <v>478386.92</v>
      </c>
    </row>
    <row r="25" spans="1:16" ht="12.75" customHeight="1">
      <c r="A25" s="20" t="s">
        <v>25</v>
      </c>
      <c r="B25" s="13">
        <v>16950</v>
      </c>
      <c r="C25" s="13">
        <v>60000</v>
      </c>
      <c r="D25" s="13">
        <v>60000</v>
      </c>
      <c r="E25" s="13">
        <v>60000</v>
      </c>
      <c r="F25" s="13">
        <v>160000</v>
      </c>
      <c r="G25" s="13">
        <v>49100</v>
      </c>
      <c r="H25" s="13">
        <v>49999.8</v>
      </c>
      <c r="I25" s="13">
        <v>90000</v>
      </c>
      <c r="J25" s="13">
        <v>0</v>
      </c>
      <c r="K25" s="13">
        <v>0</v>
      </c>
      <c r="L25" s="13">
        <v>59900</v>
      </c>
      <c r="M25" s="13">
        <v>0</v>
      </c>
      <c r="N25" s="13">
        <v>0</v>
      </c>
      <c r="O25" s="29">
        <v>80000</v>
      </c>
      <c r="P25" s="37">
        <f t="shared" si="3"/>
        <v>685949.8</v>
      </c>
    </row>
    <row r="26" spans="1:16" ht="12.75" customHeight="1">
      <c r="A26" s="25" t="s">
        <v>28</v>
      </c>
      <c r="B26" s="26">
        <v>74523</v>
      </c>
      <c r="C26" s="26">
        <v>60000</v>
      </c>
      <c r="D26" s="26"/>
      <c r="E26" s="26">
        <v>60692</v>
      </c>
      <c r="F26" s="26">
        <v>50696</v>
      </c>
      <c r="G26" s="26">
        <v>90300</v>
      </c>
      <c r="H26" s="26">
        <v>99167</v>
      </c>
      <c r="I26" s="26">
        <v>78900</v>
      </c>
      <c r="J26" s="26"/>
      <c r="K26" s="26">
        <v>54450</v>
      </c>
      <c r="L26" s="26">
        <v>238090</v>
      </c>
      <c r="M26" s="26">
        <v>50920</v>
      </c>
      <c r="N26" s="26">
        <v>97800</v>
      </c>
      <c r="O26" s="30">
        <v>169828</v>
      </c>
      <c r="P26" s="37">
        <f t="shared" si="3"/>
        <v>1125366</v>
      </c>
    </row>
    <row r="27" spans="1:16" s="56" customFormat="1" ht="12.75" customHeight="1">
      <c r="A27" s="54" t="s">
        <v>32</v>
      </c>
      <c r="B27" s="19"/>
      <c r="C27" s="19"/>
      <c r="D27" s="19"/>
      <c r="E27" s="19"/>
      <c r="F27" s="19">
        <v>30673.19</v>
      </c>
      <c r="G27" s="19"/>
      <c r="H27" s="19">
        <v>87173.52</v>
      </c>
      <c r="I27" s="19">
        <v>14927.2</v>
      </c>
      <c r="J27" s="19"/>
      <c r="K27" s="19"/>
      <c r="L27" s="19">
        <v>30673.19</v>
      </c>
      <c r="M27" s="19"/>
      <c r="N27" s="19"/>
      <c r="O27" s="34">
        <v>28080.19</v>
      </c>
      <c r="P27" s="60">
        <f t="shared" si="3"/>
        <v>191527.29</v>
      </c>
    </row>
    <row r="28" spans="1:16" ht="12.75" customHeight="1">
      <c r="A28" s="52" t="s">
        <v>34</v>
      </c>
      <c r="B28" s="45"/>
      <c r="C28" s="45"/>
      <c r="D28" s="45"/>
      <c r="E28" s="45"/>
      <c r="F28" s="45">
        <v>14516.6</v>
      </c>
      <c r="G28" s="45">
        <v>3560.14</v>
      </c>
      <c r="H28" s="45">
        <v>128264.55</v>
      </c>
      <c r="I28" s="45"/>
      <c r="J28" s="45"/>
      <c r="K28" s="45"/>
      <c r="L28" s="45">
        <v>14516.6</v>
      </c>
      <c r="M28" s="45"/>
      <c r="N28" s="45"/>
      <c r="O28" s="46"/>
      <c r="P28" s="47">
        <f>SUM(B28:O28)</f>
        <v>160857.89000000001</v>
      </c>
    </row>
    <row r="29" spans="1:16" ht="12.75" customHeight="1">
      <c r="A29" s="48" t="s">
        <v>29</v>
      </c>
      <c r="B29" s="49">
        <f>B30+B31+B32+B34+B35+B36+B37+B38+B39+B40</f>
        <v>257075</v>
      </c>
      <c r="C29" s="49">
        <f t="shared" ref="C29:P29" si="6">C30+C31+C32+C34+C35+C36+C37+C38+C39+C40</f>
        <v>357075</v>
      </c>
      <c r="D29" s="49">
        <f t="shared" si="6"/>
        <v>327075</v>
      </c>
      <c r="E29" s="49">
        <f t="shared" si="6"/>
        <v>327295</v>
      </c>
      <c r="F29" s="49">
        <f t="shared" si="6"/>
        <v>344784.13</v>
      </c>
      <c r="G29" s="49">
        <f t="shared" si="6"/>
        <v>1181246.95</v>
      </c>
      <c r="H29" s="49">
        <f t="shared" si="6"/>
        <v>197462.27</v>
      </c>
      <c r="I29" s="49">
        <f t="shared" si="6"/>
        <v>357236.95</v>
      </c>
      <c r="J29" s="49">
        <f t="shared" si="6"/>
        <v>85525</v>
      </c>
      <c r="K29" s="49">
        <f t="shared" si="6"/>
        <v>274195</v>
      </c>
      <c r="L29" s="49">
        <f t="shared" si="6"/>
        <v>38374.130000000005</v>
      </c>
      <c r="M29" s="49">
        <f t="shared" si="6"/>
        <v>225240</v>
      </c>
      <c r="N29" s="49">
        <f t="shared" si="6"/>
        <v>7075</v>
      </c>
      <c r="O29" s="49">
        <f t="shared" si="6"/>
        <v>143231.38</v>
      </c>
      <c r="P29" s="49">
        <f t="shared" si="6"/>
        <v>4122890.8099999996</v>
      </c>
    </row>
    <row r="30" spans="1:16" ht="12.75" customHeight="1">
      <c r="A30" s="9" t="s">
        <v>18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8"/>
      <c r="P30" s="37">
        <f t="shared" si="3"/>
        <v>0</v>
      </c>
    </row>
    <row r="31" spans="1:16" ht="12.75" customHeight="1">
      <c r="A31" s="9" t="s">
        <v>19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8"/>
      <c r="P31" s="37">
        <f t="shared" si="3"/>
        <v>0</v>
      </c>
    </row>
    <row r="32" spans="1:16" ht="12.75" customHeight="1">
      <c r="A32" s="9" t="s">
        <v>20</v>
      </c>
      <c r="B32" s="7"/>
      <c r="C32" s="7"/>
      <c r="D32" s="7"/>
      <c r="E32" s="7"/>
      <c r="F32" s="7"/>
      <c r="G32" s="7">
        <v>156794</v>
      </c>
      <c r="H32" s="7"/>
      <c r="I32" s="7"/>
      <c r="J32" s="7"/>
      <c r="K32" s="7"/>
      <c r="L32" s="7"/>
      <c r="M32" s="7"/>
      <c r="N32" s="7"/>
      <c r="O32" s="28"/>
      <c r="P32" s="37">
        <f t="shared" si="3"/>
        <v>156794</v>
      </c>
    </row>
    <row r="33" spans="1:16" ht="12.75" customHeight="1">
      <c r="A33" s="10" t="s">
        <v>22</v>
      </c>
      <c r="B33" s="17">
        <f t="shared" ref="B33:O33" si="7">SUM(B30:B32)</f>
        <v>0</v>
      </c>
      <c r="C33" s="17">
        <f t="shared" si="7"/>
        <v>0</v>
      </c>
      <c r="D33" s="17">
        <f t="shared" si="7"/>
        <v>0</v>
      </c>
      <c r="E33" s="17">
        <f t="shared" si="7"/>
        <v>0</v>
      </c>
      <c r="F33" s="17">
        <f t="shared" si="7"/>
        <v>0</v>
      </c>
      <c r="G33" s="17">
        <f t="shared" si="7"/>
        <v>156794</v>
      </c>
      <c r="H33" s="17">
        <f t="shared" si="7"/>
        <v>0</v>
      </c>
      <c r="I33" s="17">
        <f t="shared" si="7"/>
        <v>0</v>
      </c>
      <c r="J33" s="17">
        <f t="shared" si="7"/>
        <v>0</v>
      </c>
      <c r="K33" s="17">
        <f t="shared" si="7"/>
        <v>0</v>
      </c>
      <c r="L33" s="17">
        <f t="shared" si="7"/>
        <v>0</v>
      </c>
      <c r="M33" s="17">
        <f t="shared" si="7"/>
        <v>0</v>
      </c>
      <c r="N33" s="17">
        <f t="shared" si="7"/>
        <v>0</v>
      </c>
      <c r="O33" s="33">
        <f t="shared" si="7"/>
        <v>0</v>
      </c>
      <c r="P33" s="50">
        <f t="shared" si="3"/>
        <v>156794</v>
      </c>
    </row>
    <row r="34" spans="1:16" ht="12.75" customHeight="1">
      <c r="A34" s="9" t="s">
        <v>21</v>
      </c>
      <c r="B34" s="7"/>
      <c r="C34" s="7"/>
      <c r="D34" s="7"/>
      <c r="E34" s="7"/>
      <c r="F34" s="7">
        <v>15328</v>
      </c>
      <c r="G34" s="7">
        <v>76540</v>
      </c>
      <c r="H34" s="7"/>
      <c r="I34" s="7"/>
      <c r="J34" s="7"/>
      <c r="K34" s="7"/>
      <c r="L34" s="7"/>
      <c r="M34" s="7"/>
      <c r="N34" s="7"/>
      <c r="O34" s="28"/>
      <c r="P34" s="37">
        <f t="shared" si="3"/>
        <v>91868</v>
      </c>
    </row>
    <row r="35" spans="1:16" ht="12.75" customHeight="1">
      <c r="A35" s="11" t="s">
        <v>23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28"/>
      <c r="P35" s="37">
        <f t="shared" si="3"/>
        <v>0</v>
      </c>
    </row>
    <row r="36" spans="1:16" ht="12.75" customHeight="1">
      <c r="A36" s="18" t="s">
        <v>24</v>
      </c>
      <c r="B36" s="19"/>
      <c r="C36" s="19"/>
      <c r="D36" s="19"/>
      <c r="E36" s="19"/>
      <c r="F36" s="19">
        <v>23760</v>
      </c>
      <c r="G36" s="19"/>
      <c r="H36" s="19"/>
      <c r="I36" s="19"/>
      <c r="J36" s="19"/>
      <c r="K36" s="19"/>
      <c r="L36" s="19"/>
      <c r="M36" s="19"/>
      <c r="N36" s="19"/>
      <c r="O36" s="34"/>
      <c r="P36" s="37">
        <f t="shared" si="3"/>
        <v>23760</v>
      </c>
    </row>
    <row r="37" spans="1:16" ht="12.75" customHeight="1">
      <c r="A37" s="20" t="s">
        <v>25</v>
      </c>
      <c r="B37" s="13"/>
      <c r="C37" s="13"/>
      <c r="D37" s="13"/>
      <c r="E37" s="13"/>
      <c r="F37" s="13"/>
      <c r="G37" s="13"/>
      <c r="H37" s="13">
        <v>12479.6</v>
      </c>
      <c r="I37" s="13"/>
      <c r="J37" s="13"/>
      <c r="K37" s="13"/>
      <c r="L37" s="13"/>
      <c r="M37" s="13"/>
      <c r="N37" s="13"/>
      <c r="O37" s="29"/>
      <c r="P37" s="37">
        <f t="shared" si="3"/>
        <v>12479.6</v>
      </c>
    </row>
    <row r="38" spans="1:16" ht="12.75" customHeight="1">
      <c r="A38" s="38" t="s">
        <v>26</v>
      </c>
      <c r="B38" s="26">
        <v>7075</v>
      </c>
      <c r="C38" s="26">
        <v>7075</v>
      </c>
      <c r="D38" s="26">
        <v>7075</v>
      </c>
      <c r="E38" s="26">
        <v>7075</v>
      </c>
      <c r="F38" s="26">
        <v>7075</v>
      </c>
      <c r="G38" s="26">
        <v>7075</v>
      </c>
      <c r="H38" s="26">
        <v>36045</v>
      </c>
      <c r="I38" s="26">
        <v>7075</v>
      </c>
      <c r="J38" s="26">
        <v>7075</v>
      </c>
      <c r="K38" s="26">
        <v>7075</v>
      </c>
      <c r="L38" s="26">
        <v>7075</v>
      </c>
      <c r="M38" s="26">
        <v>7075</v>
      </c>
      <c r="N38" s="26">
        <v>7075</v>
      </c>
      <c r="O38" s="30">
        <v>7075</v>
      </c>
      <c r="P38" s="37">
        <f t="shared" si="3"/>
        <v>128020</v>
      </c>
    </row>
    <row r="39" spans="1:16" s="56" customFormat="1" ht="12.75" customHeight="1">
      <c r="A39" s="59" t="s">
        <v>31</v>
      </c>
      <c r="B39" s="19">
        <v>250000</v>
      </c>
      <c r="C39" s="19">
        <v>150000</v>
      </c>
      <c r="D39" s="19">
        <v>120000</v>
      </c>
      <c r="E39" s="19">
        <v>148880</v>
      </c>
      <c r="F39" s="19">
        <v>31299.13</v>
      </c>
      <c r="G39" s="19">
        <v>350000</v>
      </c>
      <c r="H39" s="19">
        <v>26401.67</v>
      </c>
      <c r="I39" s="19">
        <v>150171.95000000001</v>
      </c>
      <c r="J39" s="19">
        <v>30000</v>
      </c>
      <c r="K39" s="19">
        <v>67120</v>
      </c>
      <c r="L39" s="19">
        <v>31299.13</v>
      </c>
      <c r="M39" s="19">
        <v>105000</v>
      </c>
      <c r="N39" s="19">
        <v>0</v>
      </c>
      <c r="O39" s="34">
        <v>61157.38</v>
      </c>
      <c r="P39" s="60">
        <f t="shared" si="3"/>
        <v>1521329.2599999995</v>
      </c>
    </row>
    <row r="40" spans="1:16" ht="12.75" customHeight="1">
      <c r="A40" s="58" t="s">
        <v>33</v>
      </c>
      <c r="B40" s="14"/>
      <c r="C40" s="14">
        <v>200000</v>
      </c>
      <c r="D40" s="14">
        <v>200000</v>
      </c>
      <c r="E40" s="14">
        <v>171340</v>
      </c>
      <c r="F40" s="14">
        <v>267322</v>
      </c>
      <c r="G40" s="14">
        <v>590837.94999999995</v>
      </c>
      <c r="H40" s="14">
        <v>122536</v>
      </c>
      <c r="I40" s="14">
        <v>199990</v>
      </c>
      <c r="J40" s="14">
        <v>48450</v>
      </c>
      <c r="K40" s="14">
        <v>200000</v>
      </c>
      <c r="L40" s="14"/>
      <c r="M40" s="14">
        <v>113165</v>
      </c>
      <c r="N40" s="14"/>
      <c r="O40" s="35">
        <v>74999</v>
      </c>
      <c r="P40" s="55">
        <f t="shared" si="3"/>
        <v>2188639.9500000002</v>
      </c>
    </row>
    <row r="41" spans="1:16" ht="12.75" customHeight="1">
      <c r="A41" s="51" t="s">
        <v>30</v>
      </c>
      <c r="B41" s="53">
        <f>B46+B47+B48+B49+B50+B51</f>
        <v>0</v>
      </c>
      <c r="C41" s="53">
        <f t="shared" ref="C41:P41" si="8">C46+C47+C48+C49+C50+C51</f>
        <v>0</v>
      </c>
      <c r="D41" s="53">
        <f t="shared" si="8"/>
        <v>0</v>
      </c>
      <c r="E41" s="53">
        <f t="shared" si="8"/>
        <v>0</v>
      </c>
      <c r="F41" s="53">
        <f t="shared" si="8"/>
        <v>0</v>
      </c>
      <c r="G41" s="53">
        <f t="shared" si="8"/>
        <v>67410</v>
      </c>
      <c r="H41" s="53">
        <f t="shared" si="8"/>
        <v>279297</v>
      </c>
      <c r="I41" s="53">
        <f t="shared" si="8"/>
        <v>0</v>
      </c>
      <c r="J41" s="53">
        <f t="shared" si="8"/>
        <v>0</v>
      </c>
      <c r="K41" s="53">
        <f t="shared" si="8"/>
        <v>0</v>
      </c>
      <c r="L41" s="53">
        <f t="shared" si="8"/>
        <v>0</v>
      </c>
      <c r="M41" s="53">
        <f t="shared" si="8"/>
        <v>0</v>
      </c>
      <c r="N41" s="53">
        <f t="shared" si="8"/>
        <v>0</v>
      </c>
      <c r="O41" s="53">
        <f t="shared" si="8"/>
        <v>40000</v>
      </c>
      <c r="P41" s="53">
        <f t="shared" si="8"/>
        <v>386707</v>
      </c>
    </row>
    <row r="42" spans="1:16" ht="12.75" customHeight="1">
      <c r="A42" s="9" t="s">
        <v>18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28"/>
      <c r="P42" s="37">
        <f t="shared" si="3"/>
        <v>0</v>
      </c>
    </row>
    <row r="43" spans="1:16" ht="12.75" customHeight="1">
      <c r="A43" s="9" t="s">
        <v>19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28"/>
      <c r="P43" s="37">
        <f t="shared" si="3"/>
        <v>0</v>
      </c>
    </row>
    <row r="44" spans="1:16" ht="12.75" customHeight="1">
      <c r="A44" s="9" t="s">
        <v>20</v>
      </c>
      <c r="B44" s="7"/>
      <c r="C44" s="7"/>
      <c r="D44" s="7"/>
      <c r="E44" s="7"/>
      <c r="F44" s="7"/>
      <c r="G44" s="7">
        <v>67410</v>
      </c>
      <c r="H44" s="7">
        <v>89552</v>
      </c>
      <c r="I44" s="7"/>
      <c r="J44" s="7"/>
      <c r="K44" s="7"/>
      <c r="L44" s="7"/>
      <c r="M44" s="7"/>
      <c r="N44" s="7"/>
      <c r="O44" s="28">
        <v>40000</v>
      </c>
      <c r="P44" s="37">
        <f t="shared" si="3"/>
        <v>196962</v>
      </c>
    </row>
    <row r="45" spans="1:16" ht="12.75" customHeight="1">
      <c r="A45" s="21" t="s">
        <v>21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28"/>
      <c r="P45" s="37">
        <f t="shared" si="3"/>
        <v>0</v>
      </c>
    </row>
    <row r="46" spans="1:16" ht="12.75" customHeight="1">
      <c r="A46" s="22" t="s">
        <v>22</v>
      </c>
      <c r="B46" s="23">
        <f t="shared" ref="B46:O46" si="9">SUM(B42:B45)</f>
        <v>0</v>
      </c>
      <c r="C46" s="23">
        <f t="shared" si="9"/>
        <v>0</v>
      </c>
      <c r="D46" s="23">
        <f t="shared" si="9"/>
        <v>0</v>
      </c>
      <c r="E46" s="23">
        <f t="shared" si="9"/>
        <v>0</v>
      </c>
      <c r="F46" s="23">
        <f t="shared" si="9"/>
        <v>0</v>
      </c>
      <c r="G46" s="23">
        <f t="shared" si="9"/>
        <v>67410</v>
      </c>
      <c r="H46" s="23">
        <f t="shared" si="9"/>
        <v>89552</v>
      </c>
      <c r="I46" s="23">
        <f t="shared" si="9"/>
        <v>0</v>
      </c>
      <c r="J46" s="23">
        <f t="shared" si="9"/>
        <v>0</v>
      </c>
      <c r="K46" s="23">
        <f t="shared" si="9"/>
        <v>0</v>
      </c>
      <c r="L46" s="23">
        <f t="shared" si="9"/>
        <v>0</v>
      </c>
      <c r="M46" s="23">
        <f t="shared" si="9"/>
        <v>0</v>
      </c>
      <c r="N46" s="23">
        <f t="shared" si="9"/>
        <v>0</v>
      </c>
      <c r="O46" s="36">
        <f t="shared" si="9"/>
        <v>40000</v>
      </c>
      <c r="P46" s="50">
        <f t="shared" si="3"/>
        <v>196962</v>
      </c>
    </row>
    <row r="47" spans="1:16" ht="12.75" customHeight="1">
      <c r="A47" s="11" t="s">
        <v>23</v>
      </c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28"/>
      <c r="P47" s="37">
        <f t="shared" si="3"/>
        <v>0</v>
      </c>
    </row>
    <row r="48" spans="1:16" ht="12.75" customHeight="1">
      <c r="A48" s="11" t="s">
        <v>24</v>
      </c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28"/>
      <c r="P48" s="37">
        <f t="shared" si="3"/>
        <v>0</v>
      </c>
    </row>
    <row r="49" spans="1:16" ht="12.75" customHeight="1">
      <c r="A49" s="11" t="s">
        <v>25</v>
      </c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28"/>
      <c r="P49" s="37">
        <f t="shared" si="3"/>
        <v>0</v>
      </c>
    </row>
    <row r="50" spans="1:16" ht="12.75" customHeight="1">
      <c r="A50" s="11" t="s">
        <v>26</v>
      </c>
      <c r="B50" s="24"/>
      <c r="C50" s="7"/>
      <c r="D50" s="7"/>
      <c r="E50" s="7"/>
      <c r="F50" s="7"/>
      <c r="G50" s="7"/>
      <c r="H50" s="7">
        <v>179745</v>
      </c>
      <c r="I50" s="7"/>
      <c r="J50" s="7"/>
      <c r="K50" s="7"/>
      <c r="L50" s="7"/>
      <c r="M50" s="7"/>
      <c r="N50" s="7"/>
      <c r="O50" s="28"/>
      <c r="P50" s="37">
        <f t="shared" si="3"/>
        <v>179745</v>
      </c>
    </row>
    <row r="51" spans="1:16" s="56" customFormat="1">
      <c r="A51" s="59" t="s">
        <v>31</v>
      </c>
      <c r="B51" s="61"/>
      <c r="C51" s="19"/>
      <c r="D51" s="19"/>
      <c r="E51" s="19"/>
      <c r="F51" s="19"/>
      <c r="G51" s="19"/>
      <c r="H51" s="19">
        <v>10000</v>
      </c>
      <c r="I51" s="19"/>
      <c r="J51" s="19"/>
      <c r="K51" s="19"/>
      <c r="L51" s="19"/>
      <c r="M51" s="19"/>
      <c r="N51" s="19"/>
      <c r="O51" s="34"/>
      <c r="P51" s="60">
        <f t="shared" ref="P51" si="10">SUM(B51:O51)</f>
        <v>10000</v>
      </c>
    </row>
  </sheetData>
  <pageMargins left="0" right="0" top="0.59055118110236227" bottom="0.59055118110236227" header="0.51181102362204722" footer="0.51181102362204722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 Источники финансирования к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</dc:creator>
  <cp:lastModifiedBy>Nadejda</cp:lastModifiedBy>
  <cp:lastPrinted>2021-01-15T13:40:09Z</cp:lastPrinted>
  <dcterms:created xsi:type="dcterms:W3CDTF">2008-04-10T14:18:34Z</dcterms:created>
  <dcterms:modified xsi:type="dcterms:W3CDTF">2022-01-11T09:18:54Z</dcterms:modified>
</cp:coreProperties>
</file>